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ikanemcova/Desktop/"/>
    </mc:Choice>
  </mc:AlternateContent>
  <xr:revisionPtr revIDLastSave="0" documentId="13_ncr:1_{FF7EDD96-FA98-8F4B-92DA-F3EF2EBCDA72}" xr6:coauthVersionLast="47" xr6:coauthVersionMax="47" xr10:uidLastSave="{00000000-0000-0000-0000-000000000000}"/>
  <bookViews>
    <workbookView xWindow="30760" yWindow="-3080" windowWidth="34660" windowHeight="19600" xr2:uid="{D06DA29D-DA30-794C-9374-F52842917309}"/>
  </bookViews>
  <sheets>
    <sheet name="Recruiting Metrics Template" sheetId="18" r:id="rId1"/>
    <sheet name="About AIHR" sheetId="19" r:id="rId2"/>
  </sheets>
  <externalReferences>
    <externalReference r:id="rId3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8" l="1"/>
  <c r="K13" i="18"/>
  <c r="K32" i="18"/>
  <c r="K29" i="18"/>
  <c r="K28" i="18"/>
  <c r="K26" i="18"/>
  <c r="K25" i="18"/>
  <c r="K24" i="18"/>
  <c r="K23" i="18"/>
  <c r="K22" i="18"/>
  <c r="K21" i="18"/>
  <c r="K17" i="18"/>
  <c r="K16" i="18"/>
  <c r="K11" i="18"/>
  <c r="K7" i="18"/>
  <c r="K6" i="18"/>
  <c r="K5" i="18"/>
</calcChain>
</file>

<file path=xl/sharedStrings.xml><?xml version="1.0" encoding="utf-8"?>
<sst xmlns="http://schemas.openxmlformats.org/spreadsheetml/2006/main" count="114" uniqueCount="113">
  <si>
    <t>Time-Based Metrics</t>
  </si>
  <si>
    <t>Time to fill</t>
  </si>
  <si>
    <t>Time to hire</t>
  </si>
  <si>
    <t>Time to productivity</t>
  </si>
  <si>
    <t>Source and Channel Metrics</t>
  </si>
  <si>
    <t>Source of hire</t>
  </si>
  <si>
    <t>Sourcing channel effectiveness</t>
  </si>
  <si>
    <t>Sourcing channel cost</t>
  </si>
  <si>
    <t>Cost Metrics</t>
  </si>
  <si>
    <t>Cost per hire</t>
  </si>
  <si>
    <t>Cost of getting to Optimum Productivity Level (OPL)</t>
  </si>
  <si>
    <t>Quality Metrics</t>
  </si>
  <si>
    <t>First-year attrition</t>
  </si>
  <si>
    <t>Quality of hire</t>
  </si>
  <si>
    <t>Hiring manager satisfaction</t>
  </si>
  <si>
    <t>Candidate job satisfaction</t>
  </si>
  <si>
    <t>The number of days from when a job requisition is approved until an offer is accepted by a candidate.</t>
  </si>
  <si>
    <t>The number of days from when a candidate enters the hiring process until they accept a job offer.</t>
  </si>
  <si>
    <t>The time it takes for a new hire to reach full productivity in their role.</t>
  </si>
  <si>
    <t>The specific source (e.g., job board, referral, company website) from which a new hire was recruited.</t>
  </si>
  <si>
    <t>Measures how effective different recruitment channels are at attracting qualified candidates.</t>
  </si>
  <si>
    <t>The cost associated with using different recruitment channels to attract candidates.</t>
  </si>
  <si>
    <t>The total cost involved in hiring a new employee, including advertising, recruiter fees, and onboarding costs.</t>
  </si>
  <si>
    <t>The total cost from hiring to the point where the employee is fully productive.</t>
  </si>
  <si>
    <t>The percentage of new hires who leave the organization within their first year.</t>
  </si>
  <si>
    <t>The value a new hire brings to the organization, often measured by performance ratings, productivity, and retention rates.</t>
  </si>
  <si>
    <t>The satisfaction level of hiring managers with the recruitment process and the quality of candidates provided.</t>
  </si>
  <si>
    <t>The level of satisfaction new hires have with their job and the company after joining.</t>
  </si>
  <si>
    <t>Volume and Efficiency Metrics</t>
  </si>
  <si>
    <t>Applicants per opening</t>
  </si>
  <si>
    <t>The average number of applications received for each job opening.</t>
  </si>
  <si>
    <t>Selection ratio</t>
  </si>
  <si>
    <t>The ratio of the number of hired candidates to the number of applicants.</t>
  </si>
  <si>
    <t>Fill rate</t>
  </si>
  <si>
    <t>The percentage of job openings that are successfully filled within a specific time period.</t>
  </si>
  <si>
    <t>Recruitment funnel effectiveness</t>
  </si>
  <si>
    <t>Measures the efficiency of each stage in the recruitment process from application to hire.</t>
  </si>
  <si>
    <t>% of open positions</t>
  </si>
  <si>
    <t>The percentage of unfilled positions out of the total number of positions in the organization.</t>
  </si>
  <si>
    <t>Application completion rate</t>
  </si>
  <si>
    <t>The percentage of candidates who complete the application process after starting it.</t>
  </si>
  <si>
    <t>Candidate Experience Metrics</t>
  </si>
  <si>
    <t>Candidate experience</t>
  </si>
  <si>
    <t>The overall perception and satisfaction of candidates with the recruitment process.</t>
  </si>
  <si>
    <t>Offer acceptance rate</t>
  </si>
  <si>
    <t>The percentage of job offers extended that are accepted by candidates.</t>
  </si>
  <si>
    <t>Performance Metrics</t>
  </si>
  <si>
    <t>Recruiter performance metrics</t>
  </si>
  <si>
    <t>Recruitment ROI</t>
  </si>
  <si>
    <t>The return on investment of the recruitment process, comparing the cost of recruitment to the financial benefits of hiring new employees.</t>
  </si>
  <si>
    <t>Compliance and Impact Metrics</t>
  </si>
  <si>
    <t>Adverse impact</t>
  </si>
  <si>
    <t>Measures whether any employment practice disproportionately affects members of a protected group, potentially leading to discrimination.</t>
  </si>
  <si>
    <t>Offer acceptance date - Job requisition approval date</t>
  </si>
  <si>
    <t>Full productivity date - New hire starting date</t>
  </si>
  <si>
    <t>(Internal recruiting costs + External recruiting costs) / Total number of hires</t>
  </si>
  <si>
    <t>Total number of applicants / Total number of job openings</t>
  </si>
  <si>
    <t>Various indicators that measure the effectiveness and efficiency of recruiters, such as open rate, response rate, and interview conversion rate.</t>
  </si>
  <si>
    <t>((Financial benefits of hiring - Total recruitment costs) / Total recruitment costs) * 100</t>
  </si>
  <si>
    <t>Selection rate for a protected group / Selection rate for the most selected group</t>
  </si>
  <si>
    <t>Recruiting Metrics Template</t>
  </si>
  <si>
    <r>
      <t xml:space="preserve">Success ratio = Number of hired candidates considered satisfactory / Total number of candidates hired
</t>
    </r>
    <r>
      <rPr>
        <i/>
        <sz val="10"/>
        <color rgb="FF32246D"/>
        <rFont val="IBM Plex Sans Text"/>
      </rPr>
      <t>(Simplified formula)</t>
    </r>
  </si>
  <si>
    <t>Ad spend per platform / Number of successful applicants per platform</t>
  </si>
  <si>
    <t>[Enter offer acceptance date as MM/DD/YYYY]</t>
  </si>
  <si>
    <t>[Enter job requisition date as MM/DD/YYYY]</t>
  </si>
  <si>
    <t>Offer acceptance date - Candidate application date</t>
  </si>
  <si>
    <t>[Enter candidate application date as MM/DD/YYYY]</t>
  </si>
  <si>
    <t>[Enter full productivity date as MM/DD/YYYY]</t>
  </si>
  <si>
    <t>[Enter new hire starting date date as MM/DD/YYYY]</t>
  </si>
  <si>
    <t>[Enter ad spend per platform]</t>
  </si>
  <si>
    <t>[Enter number of successful applicants per platform]</t>
  </si>
  <si>
    <t>[Enter internal recruiting costs]</t>
  </si>
  <si>
    <t>[Enter external recruiting costs]</t>
  </si>
  <si>
    <t>[Enter total number of hires]</t>
  </si>
  <si>
    <t>Conduct a hiring manager satisfaction survey</t>
  </si>
  <si>
    <t>Conduct a candidate job satisfaction survey</t>
  </si>
  <si>
    <t>Add the cost per hire and onboarding costs</t>
  </si>
  <si>
    <t>Track which source the new hire came from</t>
  </si>
  <si>
    <t>Track percentage of applications with the percentage of impressions of the job postings in Google Analytics</t>
  </si>
  <si>
    <t>[Enter number of hired candidates considered satisfactory]</t>
  </si>
  <si>
    <t>[Enter total number of candidates hired]</t>
  </si>
  <si>
    <t>[Enter number of new hires leaving within the first year]</t>
  </si>
  <si>
    <t>[Enter total number of new hires]</t>
  </si>
  <si>
    <t>(Number of new hires leaving within the first year / Total number of new hires) * 100%</t>
  </si>
  <si>
    <t>[Enter total number of applicants]</t>
  </si>
  <si>
    <t>[Enter total number of job openings]</t>
  </si>
  <si>
    <t>[Enter number of hired candidates]</t>
  </si>
  <si>
    <t>[Enter number of applicants]</t>
  </si>
  <si>
    <t>(Number of hired candidates / Number of applicants) * 100%</t>
  </si>
  <si>
    <t>(Number of positions filled / Number of open positions) * 100%</t>
  </si>
  <si>
    <t>[Enter number of positions filled]</t>
  </si>
  <si>
    <t>[Enter number of open positions]</t>
  </si>
  <si>
    <t>[Enter number of applicants who successfully completed the stage]</t>
  </si>
  <si>
    <t>[Enter total number of applicants who entered this stage]</t>
  </si>
  <si>
    <r>
      <t xml:space="preserve">Yield ratio = Number of applicants who successfully completed the stage / Total number of applicants who entered this stage
</t>
    </r>
    <r>
      <rPr>
        <i/>
        <sz val="10"/>
        <color rgb="FF32246D"/>
        <rFont val="IBM Plex Sans Text"/>
      </rPr>
      <t>(Sample metric)</t>
    </r>
  </si>
  <si>
    <t>[Enter total number of open positions]</t>
  </si>
  <si>
    <t>[Enter total number of positions in the department or organization]</t>
  </si>
  <si>
    <t>(Total number of open positions / Total number of positions in the department or organization) * 100%</t>
  </si>
  <si>
    <t>(Number of completed applications / Number of started applications) * 100%</t>
  </si>
  <si>
    <t>[Enter number of completed applications]</t>
  </si>
  <si>
    <t>[Enter number of started applications]</t>
  </si>
  <si>
    <r>
      <t xml:space="preserve">Candidate Net Promoter Score (cNPS) = % of Promoters – % of Detractors
</t>
    </r>
    <r>
      <rPr>
        <i/>
        <sz val="10"/>
        <color rgb="FF32246D"/>
        <rFont val="IBM Plex Sans Text"/>
      </rPr>
      <t>(Sample metric)</t>
    </r>
  </si>
  <si>
    <t>[Enter % of Promoters]</t>
  </si>
  <si>
    <t>[Enter % of Detractors]</t>
  </si>
  <si>
    <t>[Enter number of offers accepted]</t>
  </si>
  <si>
    <t>[Enter number of offers extended]</t>
  </si>
  <si>
    <t>(Number of offers accepted / Number of offers extended) * 100%</t>
  </si>
  <si>
    <t>Track the individual recruiter performance metrics per recruiter and/or per team</t>
  </si>
  <si>
    <t>[Enter financial benefits of hiring]</t>
  </si>
  <si>
    <t>[Enter total recruitment costs]</t>
  </si>
  <si>
    <t>[Enter selection rate for a protected group]</t>
  </si>
  <si>
    <t>[Enter selection rate for the most selected group]</t>
  </si>
  <si>
    <r>
      <rPr>
        <b/>
        <sz val="10"/>
        <color rgb="FF1AB3E6"/>
        <rFont val="IBM Plex Sans Text"/>
      </rPr>
      <t>Instructions:</t>
    </r>
    <r>
      <rPr>
        <sz val="10"/>
        <color rgb="FF1AB3E6"/>
        <rFont val="IBM Plex Sans Text"/>
      </rPr>
      <t xml:space="preserve">
1. Collect the data you need to conduct the calculations.
2. Enter your data in the respective fields.
3. The recruiting metrics will be calculated automatically.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</si>
</sst>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29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5"/>
      <color rgb="FF30206B"/>
      <name val="IBM Plex Sans"/>
    </font>
    <font>
      <sz val="12"/>
      <color rgb="FF30206B"/>
      <name val="IBM Plex Sans"/>
    </font>
    <font>
      <b/>
      <sz val="12"/>
      <color rgb="FF30206B"/>
      <name val="IBM Plex Sans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1AB3E6"/>
      <name val="IBM Plex Sans Text"/>
    </font>
    <font>
      <sz val="10"/>
      <color rgb="FF1AB3E6"/>
      <name val="IBM Plex Sans Text"/>
    </font>
    <font>
      <b/>
      <sz val="12"/>
      <color rgb="FF32246D"/>
      <name val="IBM Plex Sans Text"/>
    </font>
    <font>
      <b/>
      <sz val="16"/>
      <color theme="0"/>
      <name val="Arial"/>
      <family val="2"/>
    </font>
    <font>
      <b/>
      <sz val="20"/>
      <color rgb="FF30206B"/>
      <name val="IBM Plex Sans Text"/>
    </font>
    <font>
      <sz val="12"/>
      <color rgb="FF30206B"/>
      <name val="IBM Plex Sans Text"/>
    </font>
    <font>
      <sz val="12"/>
      <color rgb="FF32246D"/>
      <name val="IBM Plex Sans Text"/>
    </font>
    <font>
      <i/>
      <sz val="12"/>
      <color rgb="FF30206B"/>
      <name val="IBM Plex Sans Text"/>
    </font>
    <font>
      <i/>
      <sz val="12"/>
      <color rgb="FF32246D"/>
      <name val="IBM Plex Sans Text"/>
    </font>
    <font>
      <b/>
      <sz val="12"/>
      <color rgb="FF30206B"/>
      <name val="IBM Plex Sans Text"/>
    </font>
    <font>
      <b/>
      <sz val="20"/>
      <color theme="0"/>
      <name val="IBM Plex Sans Text"/>
    </font>
    <font>
      <i/>
      <sz val="10"/>
      <color rgb="FF32246D"/>
      <name val="IBM Plex Sans Text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1"/>
      </patternFill>
    </fill>
    <fill>
      <patternFill patternType="solid">
        <fgColor theme="3"/>
      </patternFill>
    </fill>
    <fill>
      <patternFill patternType="solid">
        <fgColor rgb="FFFFFFFF"/>
        <bgColor rgb="FF000000"/>
      </patternFill>
    </fill>
    <fill>
      <patternFill patternType="solid">
        <fgColor rgb="FFCEF5FF"/>
        <bgColor rgb="FF000000"/>
      </patternFill>
    </fill>
    <fill>
      <patternFill patternType="solid">
        <fgColor rgb="FF32246D"/>
        <bgColor rgb="FF000000"/>
      </patternFill>
    </fill>
    <fill>
      <patternFill patternType="solid">
        <fgColor rgb="FFCEF5FF"/>
        <bgColor indexed="64"/>
      </patternFill>
    </fill>
    <fill>
      <patternFill patternType="solid">
        <fgColor rgb="FFC1C1C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14" fontId="7" fillId="0" borderId="0" applyFill="0" applyBorder="0">
      <alignment horizontal="center" vertical="center"/>
    </xf>
    <xf numFmtId="0" fontId="9" fillId="0" borderId="0" applyNumberFormat="0" applyFill="0" applyBorder="0" applyAlignment="0" applyProtection="0"/>
    <xf numFmtId="0" fontId="7" fillId="0" borderId="0" applyNumberFormat="0" applyFill="0" applyProtection="0">
      <alignment horizontal="right" vertical="center" indent="1"/>
    </xf>
    <xf numFmtId="0" fontId="10" fillId="0" borderId="2" applyNumberFormat="0" applyFill="0" applyProtection="0"/>
    <xf numFmtId="0" fontId="11" fillId="4" borderId="3" applyNumberFormat="0" applyProtection="0">
      <alignment horizontal="center" vertical="center"/>
    </xf>
    <xf numFmtId="9" fontId="12" fillId="0" borderId="0" applyFont="0" applyFill="0" applyBorder="0" applyProtection="0">
      <alignment horizontal="center" vertical="center"/>
    </xf>
    <xf numFmtId="37" fontId="12" fillId="0" borderId="0" applyFont="0" applyFill="0" applyBorder="0" applyProtection="0">
      <alignment horizontal="center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 applyNumberFormat="0" applyFill="0" applyBorder="0" applyAlignment="0" applyProtection="0"/>
    <xf numFmtId="0" fontId="15" fillId="0" borderId="0" applyNumberFormat="0" applyFill="0" applyAlignment="0" applyProtection="0"/>
    <xf numFmtId="0" fontId="6" fillId="5" borderId="0" applyNumberFormat="0" applyBorder="0" applyAlignment="0" applyProtection="0"/>
    <xf numFmtId="0" fontId="12" fillId="0" borderId="0" applyNumberFormat="0" applyFill="0" applyProtection="0">
      <alignment horizontal="right" vertical="center" indent="1"/>
    </xf>
    <xf numFmtId="14" fontId="12" fillId="0" borderId="0" applyFont="0" applyFill="0" applyBorder="0">
      <alignment horizontal="center" vertical="center"/>
    </xf>
    <xf numFmtId="0" fontId="5" fillId="6" borderId="0" applyNumberFormat="0" applyBorder="0" applyAlignment="0" applyProtection="0"/>
    <xf numFmtId="49" fontId="20" fillId="7" borderId="4" applyNumberFormat="0" applyProtection="0">
      <alignment horizontal="left" vertical="center"/>
    </xf>
    <xf numFmtId="0" fontId="20" fillId="8" borderId="5" applyNumberForma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6" fillId="0" borderId="0" xfId="1" applyFont="1"/>
    <xf numFmtId="0" fontId="16" fillId="0" borderId="0" xfId="1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1" fillId="3" borderId="0" xfId="1" applyFill="1"/>
    <xf numFmtId="0" fontId="3" fillId="0" borderId="0" xfId="1" applyFont="1" applyAlignment="1">
      <alignment vertical="center" wrapText="1"/>
    </xf>
    <xf numFmtId="0" fontId="2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1" fillId="0" borderId="0" xfId="20" applyNumberFormat="1" applyFont="1" applyFill="1" applyBorder="1" applyAlignment="1">
      <alignment vertical="center" wrapText="1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164" fontId="23" fillId="0" borderId="1" xfId="1" applyNumberFormat="1" applyFont="1" applyBorder="1" applyAlignment="1">
      <alignment horizontal="center" vertical="center" wrapText="1"/>
    </xf>
    <xf numFmtId="0" fontId="23" fillId="13" borderId="1" xfId="1" applyFont="1" applyFill="1" applyBorder="1" applyAlignment="1">
      <alignment horizontal="center" vertical="center"/>
    </xf>
    <xf numFmtId="0" fontId="23" fillId="13" borderId="1" xfId="1" applyFont="1" applyFill="1" applyBorder="1" applyAlignment="1">
      <alignment horizontal="center" vertical="center" wrapText="1"/>
    </xf>
    <xf numFmtId="0" fontId="19" fillId="12" borderId="1" xfId="1" applyFont="1" applyFill="1" applyBorder="1" applyAlignment="1">
      <alignment horizontal="center" vertical="center" wrapText="1"/>
    </xf>
    <xf numFmtId="10" fontId="19" fillId="12" borderId="1" xfId="22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26" fillId="10" borderId="1" xfId="19" applyFont="1" applyFill="1" applyBorder="1" applyAlignment="1">
      <alignment horizontal="left" vertical="center" wrapText="1" indent="1"/>
    </xf>
    <xf numFmtId="0" fontId="22" fillId="9" borderId="1" xfId="19" applyFont="1" applyFill="1" applyBorder="1" applyAlignment="1">
      <alignment horizontal="left" vertical="center" wrapText="1" indent="1"/>
    </xf>
    <xf numFmtId="0" fontId="24" fillId="9" borderId="1" xfId="19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0" fontId="27" fillId="11" borderId="6" xfId="20" applyNumberFormat="1" applyFont="1" applyFill="1" applyBorder="1" applyAlignment="1">
      <alignment horizontal="center" vertical="center" wrapText="1"/>
    </xf>
    <xf numFmtId="0" fontId="27" fillId="11" borderId="8" xfId="20" applyNumberFormat="1" applyFont="1" applyFill="1" applyBorder="1" applyAlignment="1">
      <alignment horizontal="center" vertical="center" wrapText="1"/>
    </xf>
    <xf numFmtId="0" fontId="27" fillId="11" borderId="7" xfId="20" applyNumberFormat="1" applyFont="1" applyFill="1" applyBorder="1" applyAlignment="1">
      <alignment horizontal="center" vertical="center" wrapText="1"/>
    </xf>
    <xf numFmtId="0" fontId="23" fillId="13" borderId="6" xfId="1" applyFont="1" applyFill="1" applyBorder="1" applyAlignment="1">
      <alignment horizontal="center" vertical="center" wrapText="1"/>
    </xf>
    <xf numFmtId="0" fontId="23" fillId="13" borderId="8" xfId="1" applyFont="1" applyFill="1" applyBorder="1" applyAlignment="1">
      <alignment horizontal="center" vertical="center" wrapText="1"/>
    </xf>
    <xf numFmtId="0" fontId="23" fillId="13" borderId="7" xfId="1" applyFont="1" applyFill="1" applyBorder="1" applyAlignment="1">
      <alignment horizontal="center" vertical="center" wrapText="1"/>
    </xf>
    <xf numFmtId="0" fontId="19" fillId="12" borderId="1" xfId="1" applyFont="1" applyFill="1" applyBorder="1" applyAlignment="1">
      <alignment horizontal="left" vertical="center" indent="1"/>
    </xf>
    <xf numFmtId="0" fontId="23" fillId="2" borderId="1" xfId="1" applyFont="1" applyFill="1" applyBorder="1" applyAlignment="1">
      <alignment horizontal="left" vertical="center" wrapText="1" indent="1"/>
    </xf>
    <xf numFmtId="0" fontId="25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13" borderId="6" xfId="1" applyFont="1" applyFill="1" applyBorder="1" applyAlignment="1">
      <alignment horizontal="center" vertical="center"/>
    </xf>
    <xf numFmtId="0" fontId="23" fillId="13" borderId="8" xfId="1" applyFont="1" applyFill="1" applyBorder="1" applyAlignment="1">
      <alignment horizontal="center" vertical="center"/>
    </xf>
    <xf numFmtId="0" fontId="23" fillId="13" borderId="7" xfId="1" applyFont="1" applyFill="1" applyBorder="1" applyAlignment="1">
      <alignment horizontal="center" vertical="center"/>
    </xf>
  </cellXfs>
  <cellStyles count="23">
    <cellStyle name="60% - Accent1" xfId="19" builtinId="32"/>
    <cellStyle name="Accent3 2" xfId="16" xr:uid="{E449E7A3-C0C3-3A42-A090-94F808F2F078}"/>
    <cellStyle name="Comma [0] 2" xfId="11" xr:uid="{20134FAB-88B0-8948-8D50-83F009D046A6}"/>
    <cellStyle name="Date" xfId="5" xr:uid="{07421CB1-6AB7-8C4E-97C6-30FB9C2D6481}"/>
    <cellStyle name="Date 2" xfId="18" xr:uid="{7DA6A6B0-16F8-9D46-A948-2F68A3192DAE}"/>
    <cellStyle name="Explanatory Text 2" xfId="6" xr:uid="{5C666CC8-1F3F-0845-A512-0CD3F0B1F3E9}"/>
    <cellStyle name="Heading 1 2" xfId="15" xr:uid="{510CE470-9C65-2F42-BC44-9489FE7E1B32}"/>
    <cellStyle name="Heading 2 2" xfId="8" xr:uid="{44CBFFF0-79CD-9541-BDB4-2647C31A3329}"/>
    <cellStyle name="Heading 3 2" xfId="7" xr:uid="{2A1B92E9-6FFB-DC44-BD0D-9A69EC04EDF5}"/>
    <cellStyle name="Heading 3 3" xfId="17" xr:uid="{9418BA37-AEEB-1E46-9587-795A431FE232}"/>
    <cellStyle name="Heading 4 2" xfId="9" xr:uid="{2EEC6A67-D2E9-C442-A5D8-1F1AEB2BF281}"/>
    <cellStyle name="Hyperlink 2" xfId="12" xr:uid="{EE87B7EB-DAAB-E243-98DA-D75E8911B939}"/>
    <cellStyle name="Normal" xfId="0" builtinId="0"/>
    <cellStyle name="Normal 2" xfId="1" xr:uid="{01922127-969B-ED4D-99FF-89C3DC5C03DA}"/>
    <cellStyle name="Normal 3" xfId="3" xr:uid="{A4391694-B00E-7243-904D-A660B2952695}"/>
    <cellStyle name="Normal 4" xfId="13" xr:uid="{54493068-153F-1040-BE57-DFF1189C0919}"/>
    <cellStyle name="Per cent 2" xfId="10" xr:uid="{2E47D6F5-EA03-4A46-85DF-700228530218}"/>
    <cellStyle name="Percent" xfId="22" builtinId="5"/>
    <cellStyle name="Table heading" xfId="20" xr:uid="{50E7132C-B41E-C944-ADDC-3E420189F2C7}"/>
    <cellStyle name="Table heading 2" xfId="21" xr:uid="{76C4854D-C2E9-924B-9C85-1CB705C7CF0E}"/>
    <cellStyle name="Title 2" xfId="4" xr:uid="{21F3F5C1-4F24-9346-ACBC-964FA834BFD4}"/>
    <cellStyle name="Title 3" xfId="14" xr:uid="{963921FC-B5B2-C04E-8A7A-F72FB46F6F6E}"/>
    <cellStyle name="zHiddenText" xfId="2" xr:uid="{D92A0030-81C1-8348-9DCD-A343CFC75AE4}"/>
  </cellStyles>
  <dxfs count="27">
    <dxf>
      <fill>
        <patternFill>
          <bgColor rgb="FF8CD4DB"/>
        </patternFill>
      </fill>
    </dxf>
    <dxf>
      <fill>
        <patternFill>
          <bgColor rgb="FFFFD38F"/>
        </patternFill>
      </fill>
    </dxf>
    <dxf>
      <fill>
        <patternFill>
          <bgColor rgb="FFB1E8FF"/>
        </patternFill>
      </fill>
    </dxf>
    <dxf>
      <fill>
        <patternFill>
          <bgColor rgb="FFE0DFFF"/>
        </patternFill>
      </fill>
    </dxf>
    <dxf>
      <fill>
        <patternFill>
          <bgColor rgb="FF8CD4DB"/>
        </patternFill>
      </fill>
    </dxf>
    <dxf>
      <fill>
        <patternFill>
          <bgColor rgb="FFFFD38F"/>
        </patternFill>
      </fill>
    </dxf>
    <dxf>
      <fill>
        <patternFill>
          <bgColor rgb="FFB1E8FF"/>
        </patternFill>
      </fill>
    </dxf>
    <dxf>
      <fill>
        <patternFill>
          <bgColor rgb="FFE0DFFF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26"/>
      <tableStyleElement type="headerRow" dxfId="25"/>
      <tableStyleElement type="firstRowStripe" dxfId="24"/>
      <tableStyleElement type="firstColumnStripe" dxfId="23"/>
      <tableStyleElement type="secondColumnStripe" dxfId="22"/>
    </tableStyle>
    <tableStyle name="Gantt Table Style 2" pivot="0" count="5" xr9:uid="{43FE72B0-E203-A648-9C6A-61CB0FE4DA7A}">
      <tableStyleElement type="wholeTable" dxfId="21"/>
      <tableStyleElement type="headerRow" dxfId="20"/>
      <tableStyleElement type="firstRowStripe" dxfId="19"/>
      <tableStyleElement type="firstColumnStripe" dxfId="18"/>
      <tableStyleElement type="secondColumnStripe" dxfId="17"/>
    </tableStyle>
    <tableStyle name="ToDoList" pivot="0" count="9" xr9:uid="{496B0FFB-B57B-C641-A2C6-C43C75FFC5E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  <tableStyleElement type="secondColumnStripe" dxfId="8"/>
    </tableStyle>
  </tableStyles>
  <colors>
    <mruColors>
      <color rgb="FFCEF5FF"/>
      <color rgb="FFC1C1C1"/>
      <color rgb="FF32246D"/>
      <color rgb="FFFFD38F"/>
      <color rgb="FFE0DFFF"/>
      <color rgb="FFB1E8FF"/>
      <color rgb="FF8CD4DB"/>
      <color rgb="FF1AB3E6"/>
      <color rgb="FFFFD0D4"/>
      <color rgb="FFFFE9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1387475</xdr:colOff>
      <xdr:row>0</xdr:row>
      <xdr:rowOff>124883</xdr:rowOff>
    </xdr:from>
    <xdr:ext cx="1266825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5BAD29D-EB9E-054B-B607-AA45649A6A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66275" y="124883"/>
          <a:ext cx="1266825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1244600</xdr:colOff>
      <xdr:row>0</xdr:row>
      <xdr:rowOff>88900</xdr:rowOff>
    </xdr:from>
    <xdr:to>
      <xdr:col>10</xdr:col>
      <xdr:colOff>1967808</xdr:colOff>
      <xdr:row>2</xdr:row>
      <xdr:rowOff>139700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CBA89A-9C7A-944E-9101-DF3B29CA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10900" y="88900"/>
          <a:ext cx="5485708" cy="242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723900</xdr:colOff>
      <xdr:row>51</xdr:row>
      <xdr:rowOff>128450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E2F72-A4CD-D342-9418-DB11F8768C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" b="305"/>
        <a:stretch/>
      </xdr:blipFill>
      <xdr:spPr>
        <a:xfrm>
          <a:off x="0" y="0"/>
          <a:ext cx="6502400" cy="919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A88F-CD51-924C-BD75-2837B1248893}">
  <sheetPr>
    <outlinePr summaryBelow="0" summaryRight="0"/>
    <pageSetUpPr fitToPage="1"/>
  </sheetPr>
  <dimension ref="B1:O968"/>
  <sheetViews>
    <sheetView showGridLines="0" tabSelected="1" topLeftCell="A4" zoomScaleNormal="100" workbookViewId="0">
      <selection activeCell="M7" sqref="M7"/>
    </sheetView>
  </sheetViews>
  <sheetFormatPr baseColWidth="10" defaultColWidth="12.6640625" defaultRowHeight="15" customHeight="1"/>
  <cols>
    <col min="1" max="1" width="4.5" style="1" customWidth="1"/>
    <col min="2" max="2" width="18.6640625" style="1" customWidth="1"/>
    <col min="3" max="3" width="21.6640625" style="1" customWidth="1"/>
    <col min="4" max="4" width="20.83203125" style="1" customWidth="1"/>
    <col min="5" max="5" width="20.83203125" style="2" customWidth="1"/>
    <col min="6" max="9" width="20.83203125" style="1" customWidth="1"/>
    <col min="10" max="10" width="20.83203125" style="9" customWidth="1"/>
    <col min="11" max="11" width="25.83203125" style="10" customWidth="1"/>
    <col min="12" max="15" width="24.83203125" style="1" customWidth="1"/>
    <col min="16" max="16384" width="12.6640625" style="1"/>
  </cols>
  <sheetData>
    <row r="1" spans="2:15" ht="54" customHeight="1">
      <c r="B1" s="16" t="s">
        <v>60</v>
      </c>
      <c r="C1" s="16"/>
      <c r="D1" s="16"/>
      <c r="E1" s="16"/>
    </row>
    <row r="2" spans="2:15" ht="133" customHeight="1">
      <c r="B2" s="17" t="s">
        <v>112</v>
      </c>
      <c r="C2" s="17"/>
      <c r="D2" s="17"/>
      <c r="E2" s="17"/>
    </row>
    <row r="3" spans="2:15" ht="26" customHeight="1">
      <c r="D3" s="3"/>
      <c r="E3" s="3"/>
    </row>
    <row r="4" spans="2:15" ht="65" customHeight="1">
      <c r="B4" s="22" t="s">
        <v>0</v>
      </c>
      <c r="C4" s="23"/>
      <c r="D4" s="23"/>
      <c r="E4" s="23"/>
      <c r="F4" s="23"/>
      <c r="G4" s="23"/>
      <c r="H4" s="23"/>
      <c r="I4" s="23"/>
      <c r="J4" s="23"/>
      <c r="K4" s="24"/>
      <c r="L4" s="8"/>
      <c r="M4" s="8"/>
      <c r="N4" s="8"/>
      <c r="O4" s="8"/>
    </row>
    <row r="5" spans="2:15" ht="65" customHeight="1">
      <c r="B5" s="18" t="s">
        <v>1</v>
      </c>
      <c r="C5" s="18"/>
      <c r="D5" s="19" t="s">
        <v>16</v>
      </c>
      <c r="E5" s="19"/>
      <c r="F5" s="20" t="s">
        <v>53</v>
      </c>
      <c r="G5" s="20"/>
      <c r="H5" s="11" t="s">
        <v>63</v>
      </c>
      <c r="I5" s="11" t="s">
        <v>64</v>
      </c>
      <c r="J5" s="12"/>
      <c r="K5" s="14" t="str">
        <f>IF(AND(ISNUMBER(H5), ISNUMBER(I5)), H5 - I5, "Time to fill will be calculated here")</f>
        <v>Time to fill will be calculated here</v>
      </c>
      <c r="L5" s="7"/>
      <c r="M5" s="7"/>
      <c r="N5" s="7"/>
      <c r="O5" s="7"/>
    </row>
    <row r="6" spans="2:15" ht="65" customHeight="1">
      <c r="B6" s="28" t="s">
        <v>2</v>
      </c>
      <c r="C6" s="28"/>
      <c r="D6" s="29" t="s">
        <v>17</v>
      </c>
      <c r="E6" s="29"/>
      <c r="F6" s="30" t="s">
        <v>65</v>
      </c>
      <c r="G6" s="30"/>
      <c r="H6" s="11" t="s">
        <v>63</v>
      </c>
      <c r="I6" s="11" t="s">
        <v>66</v>
      </c>
      <c r="J6" s="12"/>
      <c r="K6" s="14" t="str">
        <f>IF(AND(ISNUMBER(H6), ISNUMBER(I6)), H6 - I6, "Time to hire will be calculated here")</f>
        <v>Time to hire will be calculated here</v>
      </c>
      <c r="L6" s="5"/>
      <c r="M6" s="5"/>
      <c r="N6" s="5"/>
      <c r="O6" s="5"/>
    </row>
    <row r="7" spans="2:15" ht="65" customHeight="1">
      <c r="B7" s="28" t="s">
        <v>3</v>
      </c>
      <c r="C7" s="28"/>
      <c r="D7" s="29" t="s">
        <v>18</v>
      </c>
      <c r="E7" s="29"/>
      <c r="F7" s="30" t="s">
        <v>54</v>
      </c>
      <c r="G7" s="30"/>
      <c r="H7" s="11" t="s">
        <v>67</v>
      </c>
      <c r="I7" s="11" t="s">
        <v>68</v>
      </c>
      <c r="J7" s="12"/>
      <c r="K7" s="14" t="str">
        <f>IF(AND(ISNUMBER(H7), ISNUMBER(I7)), H7 - I7, "Time to productivity will be calculated here")</f>
        <v>Time to productivity will be calculated here</v>
      </c>
      <c r="L7" s="5"/>
      <c r="M7" s="5"/>
      <c r="N7" s="5"/>
      <c r="O7" s="5"/>
    </row>
    <row r="8" spans="2:15" ht="65" customHeight="1"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4"/>
      <c r="L8" s="5"/>
      <c r="M8" s="5"/>
      <c r="N8" s="5"/>
      <c r="O8" s="5"/>
    </row>
    <row r="9" spans="2:15" ht="65" customHeight="1">
      <c r="B9" s="28" t="s">
        <v>5</v>
      </c>
      <c r="C9" s="28"/>
      <c r="D9" s="29" t="s">
        <v>19</v>
      </c>
      <c r="E9" s="29"/>
      <c r="F9" s="21" t="s">
        <v>77</v>
      </c>
      <c r="G9" s="21"/>
      <c r="H9" s="25"/>
      <c r="I9" s="26"/>
      <c r="J9" s="26"/>
      <c r="K9" s="27"/>
      <c r="L9" s="5"/>
      <c r="M9" s="5"/>
      <c r="N9" s="5"/>
      <c r="O9" s="5"/>
    </row>
    <row r="10" spans="2:15" ht="65" customHeight="1">
      <c r="B10" s="28" t="s">
        <v>6</v>
      </c>
      <c r="C10" s="28"/>
      <c r="D10" s="29" t="s">
        <v>20</v>
      </c>
      <c r="E10" s="29"/>
      <c r="F10" s="30" t="s">
        <v>78</v>
      </c>
      <c r="G10" s="30"/>
      <c r="H10" s="25"/>
      <c r="I10" s="26"/>
      <c r="J10" s="26"/>
      <c r="K10" s="27"/>
      <c r="L10" s="5"/>
      <c r="M10" s="5"/>
      <c r="N10" s="5"/>
      <c r="O10" s="5"/>
    </row>
    <row r="11" spans="2:15" ht="65" customHeight="1">
      <c r="B11" s="28" t="s">
        <v>7</v>
      </c>
      <c r="C11" s="28"/>
      <c r="D11" s="29" t="s">
        <v>21</v>
      </c>
      <c r="E11" s="29"/>
      <c r="F11" s="30" t="s">
        <v>62</v>
      </c>
      <c r="G11" s="31"/>
      <c r="H11" s="6" t="s">
        <v>69</v>
      </c>
      <c r="I11" s="6" t="s">
        <v>70</v>
      </c>
      <c r="J11" s="12"/>
      <c r="K11" s="14" t="str">
        <f>IF(AND(ISNUMBER(H11), ISNUMBER(I11)), H11/I11, "Sourcing channel cost will be calculated here")</f>
        <v>Sourcing channel cost will be calculated here</v>
      </c>
      <c r="L11" s="5"/>
      <c r="M11" s="5"/>
      <c r="N11" s="5"/>
      <c r="O11" s="5"/>
    </row>
    <row r="12" spans="2:15" ht="65" customHeight="1">
      <c r="B12" s="22" t="s">
        <v>8</v>
      </c>
      <c r="C12" s="23"/>
      <c r="D12" s="23"/>
      <c r="E12" s="23"/>
      <c r="F12" s="23"/>
      <c r="G12" s="23"/>
      <c r="H12" s="23"/>
      <c r="I12" s="23"/>
      <c r="J12" s="23"/>
      <c r="K12" s="24"/>
      <c r="L12" s="5"/>
      <c r="M12" s="5"/>
      <c r="N12" s="5"/>
      <c r="O12" s="5"/>
    </row>
    <row r="13" spans="2:15" ht="65" customHeight="1">
      <c r="B13" s="28" t="s">
        <v>9</v>
      </c>
      <c r="C13" s="28"/>
      <c r="D13" s="29" t="s">
        <v>22</v>
      </c>
      <c r="E13" s="29"/>
      <c r="F13" s="30" t="s">
        <v>55</v>
      </c>
      <c r="G13" s="30"/>
      <c r="H13" s="6" t="s">
        <v>71</v>
      </c>
      <c r="I13" s="6" t="s">
        <v>72</v>
      </c>
      <c r="J13" s="6" t="s">
        <v>73</v>
      </c>
      <c r="K13" s="14" t="str">
        <f>IF(AND(ISNUMBER(H13), ISNUMBER(I13),ISNUMBER(J13)), (H13+I13)/J13, "Cost per hire will be calculated here")</f>
        <v>Cost per hire will be calculated here</v>
      </c>
      <c r="L13" s="5"/>
      <c r="M13" s="5"/>
      <c r="N13" s="5"/>
      <c r="O13" s="5"/>
    </row>
    <row r="14" spans="2:15" ht="65" customHeight="1">
      <c r="B14" s="28" t="s">
        <v>10</v>
      </c>
      <c r="C14" s="28"/>
      <c r="D14" s="29" t="s">
        <v>23</v>
      </c>
      <c r="E14" s="29"/>
      <c r="F14" s="21" t="s">
        <v>76</v>
      </c>
      <c r="G14" s="21"/>
      <c r="H14" s="25"/>
      <c r="I14" s="26"/>
      <c r="J14" s="26"/>
      <c r="K14" s="27"/>
      <c r="L14" s="5"/>
      <c r="M14" s="5"/>
      <c r="N14" s="5"/>
      <c r="O14" s="5"/>
    </row>
    <row r="15" spans="2:15" ht="65" customHeight="1">
      <c r="B15" s="22" t="s">
        <v>11</v>
      </c>
      <c r="C15" s="23"/>
      <c r="D15" s="23"/>
      <c r="E15" s="23"/>
      <c r="F15" s="23"/>
      <c r="G15" s="23"/>
      <c r="H15" s="23"/>
      <c r="I15" s="23"/>
      <c r="J15" s="23"/>
      <c r="K15" s="24"/>
      <c r="L15" s="5"/>
      <c r="M15" s="5"/>
      <c r="N15" s="5"/>
      <c r="O15" s="5"/>
    </row>
    <row r="16" spans="2:15" ht="65" customHeight="1">
      <c r="B16" s="28" t="s">
        <v>13</v>
      </c>
      <c r="C16" s="28"/>
      <c r="D16" s="29" t="s">
        <v>25</v>
      </c>
      <c r="E16" s="29"/>
      <c r="F16" s="30" t="s">
        <v>61</v>
      </c>
      <c r="G16" s="30"/>
      <c r="H16" s="6" t="s">
        <v>79</v>
      </c>
      <c r="I16" s="6" t="s">
        <v>80</v>
      </c>
      <c r="J16" s="12"/>
      <c r="K16" s="14" t="str">
        <f>IF(AND(ISNUMBER(H16), ISNUMBER(I16)), H16/I16, "Success ratio will be calculated here")</f>
        <v>Success ratio will be calculated here</v>
      </c>
      <c r="L16" s="5"/>
      <c r="M16" s="5"/>
      <c r="N16" s="5"/>
      <c r="O16" s="5"/>
    </row>
    <row r="17" spans="2:11" ht="65" customHeight="1">
      <c r="B17" s="28" t="s">
        <v>12</v>
      </c>
      <c r="C17" s="28"/>
      <c r="D17" s="29" t="s">
        <v>24</v>
      </c>
      <c r="E17" s="29"/>
      <c r="F17" s="30" t="s">
        <v>83</v>
      </c>
      <c r="G17" s="30"/>
      <c r="H17" s="6" t="s">
        <v>81</v>
      </c>
      <c r="I17" s="6" t="s">
        <v>82</v>
      </c>
      <c r="J17" s="12"/>
      <c r="K17" s="15" t="str">
        <f>IF(AND(ISNUMBER(H17), ISNUMBER(I17)), (H17/I17)*100%, "First-year attrition will be calculated here")</f>
        <v>First-year attrition will be calculated here</v>
      </c>
    </row>
    <row r="18" spans="2:11" ht="65" customHeight="1">
      <c r="B18" s="28" t="s">
        <v>14</v>
      </c>
      <c r="C18" s="28"/>
      <c r="D18" s="29" t="s">
        <v>26</v>
      </c>
      <c r="E18" s="29"/>
      <c r="F18" s="21" t="s">
        <v>74</v>
      </c>
      <c r="G18" s="21"/>
      <c r="H18" s="25"/>
      <c r="I18" s="26"/>
      <c r="J18" s="26"/>
      <c r="K18" s="27"/>
    </row>
    <row r="19" spans="2:11" ht="65" customHeight="1">
      <c r="B19" s="28" t="s">
        <v>15</v>
      </c>
      <c r="C19" s="28"/>
      <c r="D19" s="29" t="s">
        <v>27</v>
      </c>
      <c r="E19" s="29"/>
      <c r="F19" s="21" t="s">
        <v>75</v>
      </c>
      <c r="G19" s="21"/>
      <c r="H19" s="25"/>
      <c r="I19" s="26"/>
      <c r="J19" s="26"/>
      <c r="K19" s="27"/>
    </row>
    <row r="20" spans="2:11" ht="65" customHeight="1">
      <c r="B20" s="22" t="s">
        <v>28</v>
      </c>
      <c r="C20" s="23"/>
      <c r="D20" s="23"/>
      <c r="E20" s="23"/>
      <c r="F20" s="23"/>
      <c r="G20" s="23"/>
      <c r="H20" s="23"/>
      <c r="I20" s="23"/>
      <c r="J20" s="23"/>
      <c r="K20" s="24"/>
    </row>
    <row r="21" spans="2:11" ht="65" customHeight="1">
      <c r="B21" s="28" t="s">
        <v>29</v>
      </c>
      <c r="C21" s="28"/>
      <c r="D21" s="29" t="s">
        <v>30</v>
      </c>
      <c r="E21" s="29"/>
      <c r="F21" s="30" t="s">
        <v>56</v>
      </c>
      <c r="G21" s="30"/>
      <c r="H21" s="6" t="s">
        <v>84</v>
      </c>
      <c r="I21" s="6" t="s">
        <v>85</v>
      </c>
      <c r="J21" s="13"/>
      <c r="K21" s="14" t="str">
        <f>IF(AND(ISNUMBER(H21), ISNUMBER(I21)), H21/I21, "Applicants per opening will be calculated here")</f>
        <v>Applicants per opening will be calculated here</v>
      </c>
    </row>
    <row r="22" spans="2:11" ht="65" customHeight="1">
      <c r="B22" s="28" t="s">
        <v>31</v>
      </c>
      <c r="C22" s="28"/>
      <c r="D22" s="29" t="s">
        <v>32</v>
      </c>
      <c r="E22" s="29"/>
      <c r="F22" s="30" t="s">
        <v>88</v>
      </c>
      <c r="G22" s="30"/>
      <c r="H22" s="6" t="s">
        <v>86</v>
      </c>
      <c r="I22" s="6" t="s">
        <v>87</v>
      </c>
      <c r="J22" s="13"/>
      <c r="K22" s="15" t="str">
        <f>IF(AND(ISNUMBER(H22), ISNUMBER(I22)), (H22/I22)*100%, "Selection ratio will be calculated here")</f>
        <v>Selection ratio will be calculated here</v>
      </c>
    </row>
    <row r="23" spans="2:11" ht="65" customHeight="1">
      <c r="B23" s="28" t="s">
        <v>33</v>
      </c>
      <c r="C23" s="28"/>
      <c r="D23" s="29" t="s">
        <v>34</v>
      </c>
      <c r="E23" s="29"/>
      <c r="F23" s="30" t="s">
        <v>89</v>
      </c>
      <c r="G23" s="30"/>
      <c r="H23" s="6" t="s">
        <v>90</v>
      </c>
      <c r="I23" s="6" t="s">
        <v>91</v>
      </c>
      <c r="J23" s="13"/>
      <c r="K23" s="15" t="str">
        <f>IF(AND(ISNUMBER(H23), ISNUMBER(I23)), (H23/I23)*100%, "Fill rate will be calculated here")</f>
        <v>Fill rate will be calculated here</v>
      </c>
    </row>
    <row r="24" spans="2:11" ht="65" customHeight="1">
      <c r="B24" s="28" t="s">
        <v>35</v>
      </c>
      <c r="C24" s="28"/>
      <c r="D24" s="29" t="s">
        <v>36</v>
      </c>
      <c r="E24" s="29"/>
      <c r="F24" s="30" t="s">
        <v>94</v>
      </c>
      <c r="G24" s="30"/>
      <c r="H24" s="6" t="s">
        <v>92</v>
      </c>
      <c r="I24" s="6" t="s">
        <v>93</v>
      </c>
      <c r="J24" s="13"/>
      <c r="K24" s="14" t="str">
        <f>IF(AND(ISNUMBER(H24), ISNUMBER(I24)), H24/I24, "Yield ratio will be calculated here")</f>
        <v>Yield ratio will be calculated here</v>
      </c>
    </row>
    <row r="25" spans="2:11" ht="65" customHeight="1">
      <c r="B25" s="28" t="s">
        <v>37</v>
      </c>
      <c r="C25" s="28"/>
      <c r="D25" s="29" t="s">
        <v>38</v>
      </c>
      <c r="E25" s="29"/>
      <c r="F25" s="30" t="s">
        <v>97</v>
      </c>
      <c r="G25" s="30"/>
      <c r="H25" s="6" t="s">
        <v>95</v>
      </c>
      <c r="I25" s="6" t="s">
        <v>96</v>
      </c>
      <c r="J25" s="13"/>
      <c r="K25" s="15" t="str">
        <f>IF(AND(ISNUMBER(H25), ISNUMBER(I25)), (H25/I25)*100%, "% of open positions will be calculated here")</f>
        <v>% of open positions will be calculated here</v>
      </c>
    </row>
    <row r="26" spans="2:11" ht="65" customHeight="1">
      <c r="B26" s="28" t="s">
        <v>39</v>
      </c>
      <c r="C26" s="28"/>
      <c r="D26" s="29" t="s">
        <v>40</v>
      </c>
      <c r="E26" s="29"/>
      <c r="F26" s="30" t="s">
        <v>98</v>
      </c>
      <c r="G26" s="30"/>
      <c r="H26" s="6" t="s">
        <v>99</v>
      </c>
      <c r="I26" s="6" t="s">
        <v>100</v>
      </c>
      <c r="J26" s="13"/>
      <c r="K26" s="15" t="str">
        <f>IF(AND(ISNUMBER(H26), ISNUMBER(I26)), (H26/I26)*100%, "Application completion rate will be calculated here")</f>
        <v>Application completion rate will be calculated here</v>
      </c>
    </row>
    <row r="27" spans="2:11" ht="65" customHeight="1">
      <c r="B27" s="22" t="s">
        <v>41</v>
      </c>
      <c r="C27" s="23"/>
      <c r="D27" s="23"/>
      <c r="E27" s="23"/>
      <c r="F27" s="23"/>
      <c r="G27" s="23"/>
      <c r="H27" s="23"/>
      <c r="I27" s="23"/>
      <c r="J27" s="23"/>
      <c r="K27" s="24"/>
    </row>
    <row r="28" spans="2:11" ht="65" customHeight="1">
      <c r="B28" s="28" t="s">
        <v>42</v>
      </c>
      <c r="C28" s="28"/>
      <c r="D28" s="29" t="s">
        <v>43</v>
      </c>
      <c r="E28" s="29"/>
      <c r="F28" s="30" t="s">
        <v>101</v>
      </c>
      <c r="G28" s="30"/>
      <c r="H28" s="6" t="s">
        <v>102</v>
      </c>
      <c r="I28" s="6" t="s">
        <v>103</v>
      </c>
      <c r="J28" s="13"/>
      <c r="K28" s="14" t="str">
        <f>IF(AND(ISNUMBER(H28), ISNUMBER(I28)), H28 - I28, "cNPS will be calculated here")</f>
        <v>cNPS will be calculated here</v>
      </c>
    </row>
    <row r="29" spans="2:11" ht="65" customHeight="1">
      <c r="B29" s="28" t="s">
        <v>44</v>
      </c>
      <c r="C29" s="28"/>
      <c r="D29" s="29" t="s">
        <v>45</v>
      </c>
      <c r="E29" s="29"/>
      <c r="F29" s="30" t="s">
        <v>106</v>
      </c>
      <c r="G29" s="30"/>
      <c r="H29" s="6" t="s">
        <v>104</v>
      </c>
      <c r="I29" s="6" t="s">
        <v>105</v>
      </c>
      <c r="J29" s="13"/>
      <c r="K29" s="15" t="str">
        <f>IF(AND(ISNUMBER(H29), ISNUMBER(I29)), (H29/I29)*100%, "Offer acceptance rate will be calculated here")</f>
        <v>Offer acceptance rate will be calculated here</v>
      </c>
    </row>
    <row r="30" spans="2:11" ht="65" customHeight="1">
      <c r="B30" s="22" t="s">
        <v>46</v>
      </c>
      <c r="C30" s="23"/>
      <c r="D30" s="23"/>
      <c r="E30" s="23"/>
      <c r="F30" s="23"/>
      <c r="G30" s="23"/>
      <c r="H30" s="23"/>
      <c r="I30" s="23"/>
      <c r="J30" s="23"/>
      <c r="K30" s="24"/>
    </row>
    <row r="31" spans="2:11" ht="65" customHeight="1">
      <c r="B31" s="28" t="s">
        <v>47</v>
      </c>
      <c r="C31" s="28"/>
      <c r="D31" s="29" t="s">
        <v>57</v>
      </c>
      <c r="E31" s="29"/>
      <c r="F31" s="30" t="s">
        <v>107</v>
      </c>
      <c r="G31" s="30"/>
      <c r="H31" s="32"/>
      <c r="I31" s="33"/>
      <c r="J31" s="33"/>
      <c r="K31" s="34"/>
    </row>
    <row r="32" spans="2:11" ht="65" customHeight="1">
      <c r="B32" s="28" t="s">
        <v>48</v>
      </c>
      <c r="C32" s="28"/>
      <c r="D32" s="29" t="s">
        <v>49</v>
      </c>
      <c r="E32" s="29"/>
      <c r="F32" s="30" t="s">
        <v>58</v>
      </c>
      <c r="G32" s="30"/>
      <c r="H32" s="6" t="s">
        <v>108</v>
      </c>
      <c r="I32" s="6" t="s">
        <v>109</v>
      </c>
      <c r="J32" s="13"/>
      <c r="K32" s="15" t="str">
        <f>IF(AND(ISNUMBER(H32), ISNUMBER(I32)), ((H32-I32)/I32)*100%, "Recruitment ROI will be calculated here")</f>
        <v>Recruitment ROI will be calculated here</v>
      </c>
    </row>
    <row r="33" spans="2:11" ht="65" customHeight="1">
      <c r="B33" s="22" t="s">
        <v>50</v>
      </c>
      <c r="C33" s="23"/>
      <c r="D33" s="23"/>
      <c r="E33" s="23"/>
      <c r="F33" s="23"/>
      <c r="G33" s="23"/>
      <c r="H33" s="23"/>
      <c r="I33" s="23"/>
      <c r="J33" s="23"/>
      <c r="K33" s="24"/>
    </row>
    <row r="34" spans="2:11" ht="65" customHeight="1">
      <c r="B34" s="28" t="s">
        <v>51</v>
      </c>
      <c r="C34" s="28"/>
      <c r="D34" s="29" t="s">
        <v>52</v>
      </c>
      <c r="E34" s="29"/>
      <c r="F34" s="30" t="s">
        <v>59</v>
      </c>
      <c r="G34" s="30"/>
      <c r="H34" s="6" t="s">
        <v>110</v>
      </c>
      <c r="I34" s="6" t="s">
        <v>111</v>
      </c>
      <c r="J34" s="13"/>
      <c r="K34" s="14" t="str">
        <f>IF(AND(ISNUMBER(H34), ISNUMBER(I34)), H34/I34, "Adverse impact will be calculated here")</f>
        <v>Adverse impact will be calculated here</v>
      </c>
    </row>
    <row r="35" spans="2:11" ht="15.75" customHeight="1"/>
    <row r="36" spans="2:11" ht="15.75" customHeight="1"/>
    <row r="37" spans="2:11" ht="15.75" customHeight="1"/>
    <row r="38" spans="2:11" ht="15.75" customHeight="1"/>
    <row r="39" spans="2:11" ht="15.75" customHeight="1"/>
    <row r="40" spans="2:11" ht="15.75" customHeight="1"/>
    <row r="41" spans="2:11" ht="15.75" customHeight="1"/>
    <row r="42" spans="2:11" ht="15.75" customHeight="1"/>
    <row r="43" spans="2:11" ht="15.75" customHeight="1"/>
    <row r="44" spans="2:11" ht="15.75" customHeight="1"/>
    <row r="45" spans="2:11" ht="15.75" customHeight="1"/>
    <row r="46" spans="2:11" ht="15.75" customHeight="1"/>
    <row r="47" spans="2:11" ht="15.75" customHeight="1"/>
    <row r="48" spans="2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</sheetData>
  <mergeCells count="85">
    <mergeCell ref="B31:C31"/>
    <mergeCell ref="D29:E29"/>
    <mergeCell ref="B29:C29"/>
    <mergeCell ref="B27:K27"/>
    <mergeCell ref="B30:K30"/>
    <mergeCell ref="H31:K31"/>
    <mergeCell ref="B32:C32"/>
    <mergeCell ref="D32:E32"/>
    <mergeCell ref="F32:G32"/>
    <mergeCell ref="B34:C34"/>
    <mergeCell ref="D34:E34"/>
    <mergeCell ref="F34:G34"/>
    <mergeCell ref="B33:K33"/>
    <mergeCell ref="B26:C26"/>
    <mergeCell ref="B28:C28"/>
    <mergeCell ref="F22:G22"/>
    <mergeCell ref="F23:G23"/>
    <mergeCell ref="F24:G24"/>
    <mergeCell ref="F25:G25"/>
    <mergeCell ref="D23:E23"/>
    <mergeCell ref="B24:C24"/>
    <mergeCell ref="D24:E24"/>
    <mergeCell ref="B25:C25"/>
    <mergeCell ref="D25:E25"/>
    <mergeCell ref="F17:G17"/>
    <mergeCell ref="F18:G18"/>
    <mergeCell ref="F19:G19"/>
    <mergeCell ref="F21:G21"/>
    <mergeCell ref="D18:E18"/>
    <mergeCell ref="D19:E19"/>
    <mergeCell ref="D21:E21"/>
    <mergeCell ref="B19:C19"/>
    <mergeCell ref="B21:C21"/>
    <mergeCell ref="F31:G31"/>
    <mergeCell ref="D31:E31"/>
    <mergeCell ref="F6:G6"/>
    <mergeCell ref="F7:G7"/>
    <mergeCell ref="F13:G13"/>
    <mergeCell ref="F10:G10"/>
    <mergeCell ref="F11:G11"/>
    <mergeCell ref="F14:G14"/>
    <mergeCell ref="F16:G16"/>
    <mergeCell ref="F26:G26"/>
    <mergeCell ref="F28:G28"/>
    <mergeCell ref="D26:E26"/>
    <mergeCell ref="D28:E28"/>
    <mergeCell ref="F29:G29"/>
    <mergeCell ref="D10:E10"/>
    <mergeCell ref="D11:E11"/>
    <mergeCell ref="D13:E13"/>
    <mergeCell ref="D14:E14"/>
    <mergeCell ref="D16:E16"/>
    <mergeCell ref="B23:C23"/>
    <mergeCell ref="B13:C13"/>
    <mergeCell ref="B14:C14"/>
    <mergeCell ref="B16:C16"/>
    <mergeCell ref="B17:C17"/>
    <mergeCell ref="B18:C18"/>
    <mergeCell ref="B15:K15"/>
    <mergeCell ref="B20:K20"/>
    <mergeCell ref="H14:K14"/>
    <mergeCell ref="H18:K18"/>
    <mergeCell ref="H19:K19"/>
    <mergeCell ref="D17:E17"/>
    <mergeCell ref="F9:G9"/>
    <mergeCell ref="B4:K4"/>
    <mergeCell ref="B8:K8"/>
    <mergeCell ref="H9:K9"/>
    <mergeCell ref="B22:C22"/>
    <mergeCell ref="D22:E22"/>
    <mergeCell ref="B6:C6"/>
    <mergeCell ref="B7:C7"/>
    <mergeCell ref="B9:C9"/>
    <mergeCell ref="B10:C10"/>
    <mergeCell ref="B11:C11"/>
    <mergeCell ref="B12:K12"/>
    <mergeCell ref="H10:K10"/>
    <mergeCell ref="D6:E6"/>
    <mergeCell ref="D7:E7"/>
    <mergeCell ref="D9:E9"/>
    <mergeCell ref="B1:E1"/>
    <mergeCell ref="B2:E2"/>
    <mergeCell ref="B5:C5"/>
    <mergeCell ref="D5:E5"/>
    <mergeCell ref="F5:G5"/>
  </mergeCells>
  <conditionalFormatting sqref="H9:H10 H11:I11 H13:I13 H14 H16:I17 H18:H19 H21:I21 H22:H25 H26:I26 H28:I29">
    <cfRule type="containsText" dxfId="7" priority="5" operator="containsText" text="Low Skill / Low Will: Direct">
      <formula>NOT(ISERROR(SEARCH("Low Skill / Low Will: Direct",H9)))</formula>
    </cfRule>
    <cfRule type="containsText" dxfId="6" priority="6" operator="containsText" text="Low Skill / High Will: Guide">
      <formula>NOT(ISERROR(SEARCH("Low Skill / High Will: Guide",H9)))</formula>
    </cfRule>
    <cfRule type="containsText" dxfId="5" priority="7" operator="containsText" text="High Skill / Low Will: Excite">
      <formula>NOT(ISERROR(SEARCH("High Skill / Low Will: Excite",H9)))</formula>
    </cfRule>
    <cfRule type="containsText" dxfId="4" priority="8" operator="containsText" text="High Skill / High Will: Delegate">
      <formula>NOT(ISERROR(SEARCH("High Skill / High Will: Delegate",H9)))</formula>
    </cfRule>
  </conditionalFormatting>
  <conditionalFormatting sqref="H31:H32 H34:I34">
    <cfRule type="containsText" dxfId="3" priority="1" operator="containsText" text="Low Skill / Low Will: Direct">
      <formula>NOT(ISERROR(SEARCH("Low Skill / Low Will: Direct",H31)))</formula>
    </cfRule>
    <cfRule type="containsText" dxfId="2" priority="2" operator="containsText" text="Low Skill / High Will: Guide">
      <formula>NOT(ISERROR(SEARCH("Low Skill / High Will: Guide",H31)))</formula>
    </cfRule>
    <cfRule type="containsText" dxfId="1" priority="3" operator="containsText" text="High Skill / Low Will: Excite">
      <formula>NOT(ISERROR(SEARCH("High Skill / Low Will: Excite",H31)))</formula>
    </cfRule>
    <cfRule type="containsText" dxfId="0" priority="4" operator="containsText" text="High Skill / High Will: Delegate">
      <formula>NOT(ISERROR(SEARCH("High Skill / High Will: Delegate",H31)))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26AC-67F8-424F-8829-6E38F43389A6}">
  <sheetPr>
    <tabColor rgb="FFCEF4FF"/>
  </sheetPr>
  <dimension ref="A1"/>
  <sheetViews>
    <sheetView workbookViewId="0">
      <selection activeCell="J45" sqref="J45"/>
    </sheetView>
  </sheetViews>
  <sheetFormatPr baseColWidth="10" defaultRowHeight="14"/>
  <cols>
    <col min="1" max="16384" width="10.832031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Recruiting Metrics Template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Microsoft Office User</cp:lastModifiedBy>
  <dcterms:created xsi:type="dcterms:W3CDTF">2023-09-19T10:03:16Z</dcterms:created>
  <dcterms:modified xsi:type="dcterms:W3CDTF">2024-06-14T10:39:18Z</dcterms:modified>
</cp:coreProperties>
</file>